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8" i="1" s="1"/>
  <c r="I8" i="1" s="1"/>
  <c r="H9" i="1" s="1"/>
  <c r="I9" i="1" s="1"/>
  <c r="H10" i="1" s="1"/>
  <c r="I10" i="1" s="1"/>
  <c r="H11" i="1" s="1"/>
  <c r="I11" i="1" s="1"/>
  <c r="H14" i="1" s="1"/>
  <c r="I14" i="1" s="1"/>
  <c r="H15" i="1" s="1"/>
  <c r="I15" i="1" s="1"/>
  <c r="H16" i="1" s="1"/>
  <c r="I16" i="1" s="1"/>
  <c r="H17" i="1" s="1"/>
  <c r="I17" i="1" s="1"/>
  <c r="H18" i="1" s="1"/>
  <c r="I18" i="1" s="1"/>
  <c r="H21" i="1" s="1"/>
  <c r="I21" i="1" s="1"/>
  <c r="H22" i="1" s="1"/>
  <c r="I22" i="1" s="1"/>
  <c r="H23" i="1" s="1"/>
  <c r="I23" i="1" s="1"/>
  <c r="H24" i="1" s="1"/>
  <c r="I24" i="1" s="1"/>
  <c r="H25" i="1" s="1"/>
  <c r="I25" i="1" s="1"/>
  <c r="H28" i="1" s="1"/>
  <c r="I28" i="1" s="1"/>
  <c r="H29" i="1" s="1"/>
  <c r="I29" i="1" s="1"/>
  <c r="H30" i="1" s="1"/>
  <c r="I30" i="1" s="1"/>
  <c r="H31" i="1" s="1"/>
  <c r="I31" i="1" s="1"/>
  <c r="H32" i="1" s="1"/>
  <c r="I32" i="1" s="1"/>
  <c r="H33" i="1" s="1"/>
  <c r="I33" i="1" s="1"/>
  <c r="H34" i="1" s="1"/>
  <c r="I34" i="1" s="1"/>
  <c r="H35" i="1" s="1"/>
  <c r="I35" i="1" s="1"/>
  <c r="B8" i="1"/>
  <c r="B9" i="1"/>
  <c r="B10" i="1"/>
  <c r="B14" i="1" s="1"/>
  <c r="B15" i="1" s="1"/>
  <c r="B16" i="1" s="1"/>
  <c r="B17" i="1" s="1"/>
  <c r="B21" i="1" s="1"/>
  <c r="B22" i="1" s="1"/>
  <c r="B23" i="1" s="1"/>
  <c r="B24" i="1" s="1"/>
  <c r="B28" i="1" s="1"/>
  <c r="B29" i="1" s="1"/>
  <c r="B30" i="1" s="1"/>
  <c r="B31" i="1" s="1"/>
  <c r="B32" i="1" s="1"/>
  <c r="B33" i="1" s="1"/>
  <c r="B35" i="1" s="1"/>
  <c r="G12" i="1"/>
  <c r="H12" i="1" s="1"/>
  <c r="G19" i="1"/>
  <c r="H19" i="1"/>
  <c r="G26" i="1"/>
  <c r="H26" i="1" s="1"/>
  <c r="G36" i="1"/>
  <c r="H36" i="1"/>
  <c r="G38" i="1"/>
  <c r="H38" i="1" s="1"/>
</calcChain>
</file>

<file path=xl/comments1.xml><?xml version="1.0" encoding="utf-8"?>
<comments xmlns="http://schemas.openxmlformats.org/spreadsheetml/2006/main">
  <authors>
    <author>Автор</author>
  </authors>
  <commentList>
    <comment ref="C2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<sst xmlns="http://schemas.openxmlformats.org/spreadsheetml/2006/main" count="99" uniqueCount="90">
  <si>
    <t>Миссия: Инвестиционная привлекательность традиционных и альтернативных направлений ИЖС</t>
  </si>
  <si>
    <t>Тема</t>
  </si>
  <si>
    <t>Спикер</t>
  </si>
  <si>
    <t>Организация</t>
  </si>
  <si>
    <t>Тезисы</t>
  </si>
  <si>
    <t>Тайминг</t>
  </si>
  <si>
    <t>Время старт</t>
  </si>
  <si>
    <t>Время финиш</t>
  </si>
  <si>
    <t xml:space="preserve">БЛОК 1 </t>
  </si>
  <si>
    <t>Вводный</t>
  </si>
  <si>
    <t>Вступительное слово Руководителя Академии девелопмента</t>
  </si>
  <si>
    <t>Тугарев Алексей Львович</t>
  </si>
  <si>
    <t>Академия девелопмента</t>
  </si>
  <si>
    <t>Общие тенденции цифровизации отрасли</t>
  </si>
  <si>
    <t xml:space="preserve">Холопик Кирилл Вадимович </t>
  </si>
  <si>
    <t>Руководитель аппарата Ассоциации «Национальное объединение застройщиков жилья», Руководитель портала Единый ресурс застройщиков (ЕРЗ.РФ); Генеральный директор «Института развития строительной отрасли»</t>
  </si>
  <si>
    <t>Цифровая трансформация девелопера</t>
  </si>
  <si>
    <t>Артём Лесников</t>
  </si>
  <si>
    <t>Profitbase</t>
  </si>
  <si>
    <t>Новые электронные сервисы Сбербанка.</t>
  </si>
  <si>
    <t>Алексей Кузнецов</t>
  </si>
  <si>
    <t>ПАО Сбербанк</t>
  </si>
  <si>
    <t>Обсуждение</t>
  </si>
  <si>
    <t>Общая продолжительность блока:</t>
  </si>
  <si>
    <t xml:space="preserve">БЛОК 2 </t>
  </si>
  <si>
    <t>BIM</t>
  </si>
  <si>
    <t>BIM для девелопера - инструмент, позволяющий строить быстрее и дешевле.</t>
  </si>
  <si>
    <t>Кирилл Войтюк</t>
  </si>
  <si>
    <t>IBIM</t>
  </si>
  <si>
    <t>почему в BIM строить экономически выгоднее</t>
  </si>
  <si>
    <t>Никита Евдокимов</t>
  </si>
  <si>
    <t>Insolver</t>
  </si>
  <si>
    <t>Практический результат внедрения BIM в деятельность девелоперской компании</t>
  </si>
  <si>
    <t>Галина Лоевская</t>
  </si>
  <si>
    <t xml:space="preserve">BIM Project </t>
  </si>
  <si>
    <t>BIM сервисы для сокращения затрат девелопера. Технологии дополненной реальности.</t>
  </si>
  <si>
    <t>Наталья Бурмистрова</t>
  </si>
  <si>
    <t xml:space="preserve">БЛОК 3 </t>
  </si>
  <si>
    <t>Управление проектами, производство, эксплуатация</t>
  </si>
  <si>
    <t>Распределение технологий автоматизации в зависимости от класса жилья.</t>
  </si>
  <si>
    <t>Антон Камаев</t>
  </si>
  <si>
    <t>iRidium mobile</t>
  </si>
  <si>
    <t>Какие системы автоматизируют в многоквартирных домах.
Почему ожидания зачастую далеки от реальности.
Какие компоненты для жилых комплексов предлагает платформа iRidium.</t>
  </si>
  <si>
    <t>Цифровое будущее исполнительной документации.</t>
  </si>
  <si>
    <t>Александр Шестаков</t>
  </si>
  <si>
    <t>Hardroller</t>
  </si>
  <si>
    <t>Алгоритмическое проектирование: автоматизация процессов и новые возможности.</t>
  </si>
  <si>
    <t>Антон Клюкин</t>
  </si>
  <si>
    <t>SIMLEX noise</t>
  </si>
  <si>
    <t>Цифровизация производственных процессов в архитектуре и строительном дизайне на примере ГК ПИК.</t>
  </si>
  <si>
    <t>Станислав Дмитроца</t>
  </si>
  <si>
    <t>Cerebro</t>
  </si>
  <si>
    <t>БЛОК 4</t>
  </si>
  <si>
    <t>Маркетинг, продажи, развитие, нормативно-правовая документация</t>
  </si>
  <si>
    <t>Формирование сводной аналитики по продажам новостроек онлайн.</t>
  </si>
  <si>
    <t>Иршат Галиакберов</t>
  </si>
  <si>
    <t xml:space="preserve">Пульс Продаж Новостроек </t>
  </si>
  <si>
    <t>Индустрия 4.0 в рамках ПБОТОС.</t>
  </si>
  <si>
    <t>Солдатова Елена</t>
  </si>
  <si>
    <t>ЛИДЕР ИНФО - дистербьютор Техэксперт.</t>
  </si>
  <si>
    <t>Цифровфизация маркетинга и продаж девелопера для эффективной аналитики</t>
  </si>
  <si>
    <t>Иван Криштальский</t>
  </si>
  <si>
    <t>Smart Analytics</t>
  </si>
  <si>
    <t>Navigator - IT платформа для поиска и анализа земельных участков под застройку.</t>
  </si>
  <si>
    <t>Тугарев Алексей</t>
  </si>
  <si>
    <t>Гео-информационная система Navigator как платформа единого решения для организации: 
а) размещения различными участниками рынка и получения инвесторами предложений о продаже участков под застройку и прочего недвижимого имущества.
б) ведения инвестором личной базы участков под застройку.
в) градостроительного анализа выбранных земельных участков.
г) организации работы инвестиционных комитетов, переговоров между сторонами и прочих мероприятий.</t>
  </si>
  <si>
    <t>Онлайн-продажи. Миф или реальность?</t>
  </si>
  <si>
    <t xml:space="preserve"> Дмитрий Ответчиков </t>
  </si>
  <si>
    <t xml:space="preserve"> Digital-агентство idaproject</t>
  </si>
  <si>
    <t>Маркетинг и Алгоритмическое проеrтирование на основе коплексных данных</t>
  </si>
  <si>
    <t>Смага Александр Сергеевич</t>
  </si>
  <si>
    <t>FloorHub</t>
  </si>
  <si>
    <t>Заключительное слово Руководителя Академии девелопмента</t>
  </si>
  <si>
    <t>Общая продолжительность форума:</t>
  </si>
  <si>
    <t>Программа онлайн-форума ""Автоматизация и инновации в девелопменте"</t>
  </si>
  <si>
    <t>Этапы, которые проходит цифровая трансформация застройщика. 
Признаки, особенности и ошибки каждого этапа.
Как отличить тренд цифровизации от хайпа.</t>
  </si>
  <si>
    <t>Открытые аккредитивов онлайн. 
Открытие счетов эскроу онлайн (214-ФЗ). 
Использование аккредитивов в других случаях (не связанных с покупкой квартиры): расчеты по ремонту, оплата сметы через аккредитив и др.</t>
  </si>
  <si>
    <t>Возможности использования информационного моделирования на протяжении всего жизненного цикла объекта, а также выгоды и эффекты для девелопера\заказчика. 
Процесс анализа и оценки проекта на стадии проектирования с использованием модели позволяет увеличить скорость принятия проектных решений и точность планирования затрат до 3-5%. 
На стадии тендера и подбора участников реализации проекта модель и полученная из нее информация об объемах работ и сроках их выполнения позволяет точно определиться со стоимостями работ подрядчиков и детально и качественно проработать стратегию реализации проекта. 
Сбор данных о фактически выполненных работах и контроль план \факта выполнения работ с использованием 4D ускоряют в два раза скорость подготовки данных для принятия решений о планируемых работах координировать подрядчиков и выдерживать запланированные сроки.</t>
  </si>
  <si>
    <t>Зачем девелоперу цифра и что он может с ней делать.</t>
  </si>
  <si>
    <t>Cервисы для автоматизации и оптимизации строительства
BIM как эффективный инструмент оптимизации проекта</t>
  </si>
  <si>
    <t>Xella YTONG</t>
  </si>
  <si>
    <t>Проектирование с применением  BIM технологий
Возможности, особенности, важные аспекты. 
Кейсы.</t>
  </si>
  <si>
    <t>Цифровое будущее строительства: не только BIM. Постановление Правительства 1431.
Исполнительная документация в структуре болей девелопера как заказчика строительства.
Автоматизация и стандартизация исполнительной. Безбумажное цифровое будущее.
Совместная работа участников строительства, Кабинет Подрядчика, взаимодействие с ГСН.
Короткое демо.</t>
  </si>
  <si>
    <t>Возможности технологий алгоритмического проектирования в девелопменте и проектировании.
Обзор реализованных кейсов: опыт разработки и внедрения индивидуальных it-решений в работу компаний на российском рынке.
Собственные продукты/разработки Simplex Noise.</t>
  </si>
  <si>
    <t>Цифровизация и преимущества от внедрения системы управления проектами.
На примере ипользования в отделах ГК ПИК
Возможности системы Cerebro.</t>
  </si>
  <si>
    <t>Анализ конкурентного окружения является основой маркетинговых исследований. 
До недавних пор, для выполнения этой работы требовалось прилагать много усилий. 
Как с помощью современных сервисов провести онлайн анализ конкурентов.</t>
  </si>
  <si>
    <t>Эффективные инструменты для автоматизации и цифровизации бизнес-процессов в сфере промышленной безопасности, охраны труда и окружающей среды (ПБОТОС).
Основная проблематика, какие цифровые тенденции необходимо внедрять;
Как компании Лидер Инфо и SOLDES, могут помочь предприятиям в рамках автоматизации и цифровизации.</t>
  </si>
  <si>
    <t>Эффективная отчетность в маркетинге и продажах недвижимости
Путь клиента в продажах недвижимости
Как построить сквозную аналитику с первого раза</t>
  </si>
  <si>
    <t>Как чувствуют себя застройщики онлайн и какие новые возможности дает нам кризис?
Работа офиса продаж онлайн: новые продукты и основные сложности</t>
  </si>
  <si>
    <t>Увеличение конверсии в продажу через расстановку мебели
Сбор данных через вовлечение клиента
Зачем мы оцифровываем старые планы и как это свзанно с проектированием новых зданий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</si>
</sst>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 мин&quot;"/>
  </numFmts>
  <fonts count="13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50505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4" borderId="15" xfId="0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vertical="center" wrapText="1"/>
    </xf>
    <xf numFmtId="0" fontId="0" fillId="4" borderId="24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 indent="1"/>
    </xf>
    <xf numFmtId="0" fontId="6" fillId="3" borderId="32" xfId="0" applyFont="1" applyFill="1" applyBorder="1" applyAlignment="1">
      <alignment horizontal="left" vertical="center" indent="1"/>
    </xf>
    <xf numFmtId="0" fontId="6" fillId="3" borderId="33" xfId="0" applyFont="1" applyFill="1" applyBorder="1" applyAlignment="1">
      <alignment horizontal="left" vertical="center" indent="1"/>
    </xf>
    <xf numFmtId="0" fontId="0" fillId="0" borderId="10" xfId="0" applyFont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 wrapText="1"/>
    </xf>
    <xf numFmtId="164" fontId="0" fillId="0" borderId="11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7" fillId="4" borderId="15" xfId="0" applyFont="1" applyFill="1" applyBorder="1" applyAlignment="1">
      <alignment vertical="center" wrapText="1"/>
    </xf>
    <xf numFmtId="0" fontId="7" fillId="4" borderId="15" xfId="0" applyFont="1" applyFill="1" applyBorder="1" applyAlignment="1">
      <alignment horizontal="center" vertical="center" wrapText="1"/>
    </xf>
    <xf numFmtId="164" fontId="0" fillId="0" borderId="15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8" fillId="4" borderId="15" xfId="0" applyFont="1" applyFill="1" applyBorder="1" applyAlignment="1">
      <alignment vertical="center" wrapText="1"/>
    </xf>
    <xf numFmtId="0" fontId="3" fillId="5" borderId="14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164" fontId="3" fillId="5" borderId="11" xfId="0" applyNumberFormat="1" applyFont="1" applyFill="1" applyBorder="1" applyAlignment="1">
      <alignment horizontal="center" vertical="center"/>
    </xf>
    <xf numFmtId="20" fontId="3" fillId="5" borderId="20" xfId="0" applyNumberFormat="1" applyFont="1" applyFill="1" applyBorder="1" applyAlignment="1">
      <alignment horizontal="center" vertical="center"/>
    </xf>
    <xf numFmtId="0" fontId="0" fillId="0" borderId="0" xfId="0" applyFont="1"/>
    <xf numFmtId="0" fontId="5" fillId="6" borderId="27" xfId="0" applyFont="1" applyFill="1" applyBorder="1" applyAlignment="1">
      <alignment horizontal="right" vertical="center" indent="1"/>
    </xf>
    <xf numFmtId="0" fontId="5" fillId="6" borderId="28" xfId="0" applyFont="1" applyFill="1" applyBorder="1" applyAlignment="1">
      <alignment horizontal="right" vertical="center" indent="1"/>
    </xf>
    <xf numFmtId="0" fontId="5" fillId="6" borderId="34" xfId="0" applyFont="1" applyFill="1" applyBorder="1" applyAlignment="1">
      <alignment horizontal="right" vertical="center" indent="1"/>
    </xf>
    <xf numFmtId="164" fontId="5" fillId="6" borderId="22" xfId="0" applyNumberFormat="1" applyFont="1" applyFill="1" applyBorder="1" applyAlignment="1">
      <alignment vertical="center"/>
    </xf>
    <xf numFmtId="0" fontId="5" fillId="6" borderId="22" xfId="0" applyFont="1" applyFill="1" applyBorder="1" applyAlignment="1">
      <alignment horizontal="center" vertical="center"/>
    </xf>
    <xf numFmtId="20" fontId="3" fillId="5" borderId="23" xfId="0" applyNumberFormat="1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vertical="center" wrapText="1"/>
    </xf>
    <xf numFmtId="0" fontId="9" fillId="4" borderId="15" xfId="0" applyFont="1" applyFill="1" applyBorder="1" applyAlignment="1">
      <alignment horizontal="center" vertical="center" wrapText="1"/>
    </xf>
    <xf numFmtId="164" fontId="3" fillId="5" borderId="19" xfId="0" applyNumberFormat="1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164" fontId="0" fillId="0" borderId="26" xfId="0" applyNumberFormat="1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left" vertical="center"/>
    </xf>
    <xf numFmtId="0" fontId="5" fillId="7" borderId="35" xfId="0" applyFont="1" applyFill="1" applyBorder="1" applyAlignment="1">
      <alignment horizontal="left" vertical="center"/>
    </xf>
    <xf numFmtId="164" fontId="5" fillId="7" borderId="29" xfId="0" applyNumberFormat="1" applyFont="1" applyFill="1" applyBorder="1" applyAlignment="1">
      <alignment vertical="center"/>
    </xf>
    <xf numFmtId="0" fontId="5" fillId="7" borderId="29" xfId="0" applyFont="1" applyFill="1" applyBorder="1" applyAlignment="1">
      <alignment horizontal="center" vertical="center"/>
    </xf>
    <xf numFmtId="20" fontId="0" fillId="0" borderId="13" xfId="0" applyNumberFormat="1" applyFont="1" applyBorder="1" applyAlignment="1">
      <alignment horizontal="center" vertical="center"/>
    </xf>
    <xf numFmtId="20" fontId="0" fillId="0" borderId="18" xfId="0" applyNumberFormat="1" applyFont="1" applyBorder="1" applyAlignment="1">
      <alignment horizontal="center" vertical="center"/>
    </xf>
    <xf numFmtId="20" fontId="3" fillId="5" borderId="21" xfId="0" applyNumberFormat="1" applyFont="1" applyFill="1" applyBorder="1" applyAlignment="1">
      <alignment horizontal="center" vertical="center"/>
    </xf>
    <xf numFmtId="0" fontId="0" fillId="6" borderId="3" xfId="0" applyFont="1" applyFill="1" applyBorder="1" applyAlignment="1">
      <alignment vertical="center"/>
    </xf>
    <xf numFmtId="20" fontId="3" fillId="5" borderId="25" xfId="0" applyNumberFormat="1" applyFont="1" applyFill="1" applyBorder="1" applyAlignment="1">
      <alignment horizontal="center" vertical="center"/>
    </xf>
    <xf numFmtId="0" fontId="0" fillId="6" borderId="39" xfId="0" applyFont="1" applyFill="1" applyBorder="1" applyAlignment="1">
      <alignment vertical="center"/>
    </xf>
    <xf numFmtId="0" fontId="0" fillId="7" borderId="3" xfId="0" applyFont="1" applyFill="1" applyBorder="1" applyAlignment="1">
      <alignment vertical="center"/>
    </xf>
    <xf numFmtId="20" fontId="10" fillId="0" borderId="12" xfId="0" applyNumberFormat="1" applyFont="1" applyBorder="1" applyAlignment="1">
      <alignment horizontal="center" vertical="center"/>
    </xf>
    <xf numFmtId="20" fontId="10" fillId="0" borderId="16" xfId="0" applyNumberFormat="1" applyFont="1" applyBorder="1" applyAlignment="1">
      <alignment horizontal="center" vertical="center"/>
    </xf>
    <xf numFmtId="20" fontId="10" fillId="0" borderId="15" xfId="0" applyNumberFormat="1" applyFont="1" applyBorder="1" applyAlignment="1">
      <alignment horizontal="center" vertical="center"/>
    </xf>
    <xf numFmtId="20" fontId="11" fillId="5" borderId="23" xfId="0" applyNumberFormat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20" fontId="10" fillId="2" borderId="16" xfId="0" applyNumberFormat="1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 wrapText="1"/>
    </xf>
    <xf numFmtId="164" fontId="0" fillId="2" borderId="11" xfId="0" applyNumberFormat="1" applyFont="1" applyFill="1" applyBorder="1" applyAlignment="1">
      <alignment horizontal="center" vertical="center"/>
    </xf>
    <xf numFmtId="20" fontId="10" fillId="2" borderId="15" xfId="0" applyNumberFormat="1" applyFont="1" applyFill="1" applyBorder="1" applyAlignment="1">
      <alignment horizontal="center" vertical="center"/>
    </xf>
    <xf numFmtId="20" fontId="0" fillId="2" borderId="1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9"/>
  <sheetViews>
    <sheetView tabSelected="1" zoomScale="60" zoomScaleNormal="60" workbookViewId="0">
      <selection activeCell="D28" sqref="D28"/>
    </sheetView>
  </sheetViews>
  <sheetFormatPr defaultRowHeight="15" x14ac:dyDescent="0.25"/>
  <cols>
    <col min="3" max="3" width="29.7109375" customWidth="1"/>
    <col min="4" max="4" width="20.42578125" customWidth="1"/>
    <col min="5" max="5" width="31.7109375" customWidth="1"/>
    <col min="6" max="6" width="79.28515625" customWidth="1"/>
    <col min="7" max="7" width="12" customWidth="1"/>
    <col min="8" max="8" width="10.85546875" customWidth="1"/>
    <col min="9" max="9" width="13.42578125" customWidth="1"/>
    <col min="10" max="10" width="24.710937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/>
      <c r="J1" s="7"/>
    </row>
    <row r="2" spans="1:10" ht="28.5" x14ac:dyDescent="0.25">
      <c r="A2" s="8"/>
      <c r="B2" s="71" t="s">
        <v>74</v>
      </c>
      <c r="C2" s="8"/>
      <c r="D2" s="8"/>
      <c r="E2" s="8"/>
      <c r="F2" s="8"/>
      <c r="G2" s="8"/>
      <c r="H2" s="8"/>
      <c r="I2" s="8"/>
      <c r="J2" s="9"/>
    </row>
    <row r="3" spans="1:10" ht="15.75" thickBot="1" x14ac:dyDescent="0.3">
      <c r="A3" s="6"/>
      <c r="B3" s="6"/>
      <c r="C3" s="6"/>
      <c r="D3" s="6"/>
      <c r="E3" s="6"/>
      <c r="F3" s="6"/>
      <c r="G3" s="6"/>
      <c r="H3" s="6"/>
      <c r="I3" s="6"/>
      <c r="J3" s="7"/>
    </row>
    <row r="4" spans="1:10" ht="28.5" customHeight="1" thickBot="1" x14ac:dyDescent="0.3">
      <c r="A4" s="6"/>
      <c r="B4" s="10" t="s">
        <v>0</v>
      </c>
      <c r="C4" s="11"/>
      <c r="D4" s="11"/>
      <c r="E4" s="11"/>
      <c r="F4" s="11"/>
      <c r="G4" s="11"/>
      <c r="H4" s="11"/>
      <c r="I4" s="12"/>
      <c r="J4" s="7"/>
    </row>
    <row r="5" spans="1:10" ht="30.75" thickBot="1" x14ac:dyDescent="0.3">
      <c r="A5" s="13"/>
      <c r="B5" s="14"/>
      <c r="C5" s="15" t="s">
        <v>1</v>
      </c>
      <c r="D5" s="15" t="s">
        <v>2</v>
      </c>
      <c r="E5" s="15" t="s">
        <v>3</v>
      </c>
      <c r="F5" s="15" t="s">
        <v>4</v>
      </c>
      <c r="G5" s="15" t="s">
        <v>5</v>
      </c>
      <c r="H5" s="16" t="s">
        <v>6</v>
      </c>
      <c r="I5" s="17" t="s">
        <v>7</v>
      </c>
      <c r="J5" s="18"/>
    </row>
    <row r="6" spans="1:10" ht="22.5" customHeight="1" thickTop="1" thickBot="1" x14ac:dyDescent="0.3">
      <c r="A6" s="6"/>
      <c r="B6" s="19" t="s">
        <v>8</v>
      </c>
      <c r="C6" s="20" t="s">
        <v>9</v>
      </c>
      <c r="D6" s="21"/>
      <c r="E6" s="21"/>
      <c r="F6" s="21"/>
      <c r="G6" s="21"/>
      <c r="H6" s="21"/>
      <c r="I6" s="22"/>
      <c r="J6" s="7"/>
    </row>
    <row r="7" spans="1:10" ht="45.75" thickTop="1" x14ac:dyDescent="0.25">
      <c r="A7" s="13"/>
      <c r="B7" s="23">
        <v>1</v>
      </c>
      <c r="C7" s="24" t="s">
        <v>10</v>
      </c>
      <c r="D7" s="24" t="s">
        <v>11</v>
      </c>
      <c r="E7" s="24" t="s">
        <v>12</v>
      </c>
      <c r="F7" s="70"/>
      <c r="G7" s="25">
        <v>15</v>
      </c>
      <c r="H7" s="66">
        <v>0.5</v>
      </c>
      <c r="I7" s="59">
        <f>H7+G7/24/60</f>
        <v>0.51041666666666663</v>
      </c>
      <c r="J7" s="18"/>
    </row>
    <row r="8" spans="1:10" ht="120" x14ac:dyDescent="0.25">
      <c r="A8" s="6"/>
      <c r="B8" s="26">
        <f>B7+1</f>
        <v>2</v>
      </c>
      <c r="C8" s="27" t="s">
        <v>13</v>
      </c>
      <c r="D8" s="28" t="s">
        <v>14</v>
      </c>
      <c r="E8" s="1" t="s">
        <v>15</v>
      </c>
      <c r="F8" s="2"/>
      <c r="G8" s="29">
        <v>20</v>
      </c>
      <c r="H8" s="67">
        <f>I7</f>
        <v>0.51041666666666663</v>
      </c>
      <c r="I8" s="60">
        <f t="shared" ref="I8:I11" si="0">H8+G8/24/60</f>
        <v>0.52430555555555547</v>
      </c>
      <c r="J8" s="7"/>
    </row>
    <row r="9" spans="1:10" ht="45" x14ac:dyDescent="0.25">
      <c r="A9" s="6"/>
      <c r="B9" s="26">
        <f t="shared" ref="B9:B10" si="1">B8+1</f>
        <v>3</v>
      </c>
      <c r="C9" s="27" t="s">
        <v>16</v>
      </c>
      <c r="D9" s="28" t="s">
        <v>17</v>
      </c>
      <c r="E9" s="1" t="s">
        <v>18</v>
      </c>
      <c r="F9" s="2" t="s">
        <v>75</v>
      </c>
      <c r="G9" s="29">
        <v>20</v>
      </c>
      <c r="H9" s="67">
        <f>I8</f>
        <v>0.52430555555555547</v>
      </c>
      <c r="I9" s="60">
        <f t="shared" si="0"/>
        <v>0.53819444444444431</v>
      </c>
      <c r="J9" s="7"/>
    </row>
    <row r="10" spans="1:10" ht="60" x14ac:dyDescent="0.25">
      <c r="A10" s="6"/>
      <c r="B10" s="30">
        <f t="shared" si="1"/>
        <v>4</v>
      </c>
      <c r="C10" s="31" t="s">
        <v>19</v>
      </c>
      <c r="D10" s="1" t="s">
        <v>20</v>
      </c>
      <c r="E10" s="1" t="s">
        <v>21</v>
      </c>
      <c r="F10" s="2" t="s">
        <v>76</v>
      </c>
      <c r="G10" s="29">
        <v>20</v>
      </c>
      <c r="H10" s="67">
        <f>I9</f>
        <v>0.53819444444444431</v>
      </c>
      <c r="I10" s="60">
        <f t="shared" si="0"/>
        <v>0.55208333333333315</v>
      </c>
      <c r="J10" s="7"/>
    </row>
    <row r="11" spans="1:10" ht="15.75" thickBot="1" x14ac:dyDescent="0.3">
      <c r="A11" s="8"/>
      <c r="B11" s="32"/>
      <c r="C11" s="33" t="s">
        <v>22</v>
      </c>
      <c r="D11" s="34"/>
      <c r="E11" s="34"/>
      <c r="F11" s="35"/>
      <c r="G11" s="36">
        <v>15</v>
      </c>
      <c r="H11" s="37">
        <f>I10</f>
        <v>0.55208333333333315</v>
      </c>
      <c r="I11" s="61">
        <f t="shared" si="0"/>
        <v>0.56249999999999978</v>
      </c>
      <c r="J11" s="38"/>
    </row>
    <row r="12" spans="1:10" ht="15.75" thickBot="1" x14ac:dyDescent="0.3">
      <c r="A12" s="6"/>
      <c r="B12" s="39" t="s">
        <v>23</v>
      </c>
      <c r="C12" s="40"/>
      <c r="D12" s="40"/>
      <c r="E12" s="40"/>
      <c r="F12" s="41"/>
      <c r="G12" s="42">
        <f>SUM(G7:G11)</f>
        <v>90</v>
      </c>
      <c r="H12" s="43" t="str">
        <f>CONCATENATE(ROUNDDOWN(G12/60,0)," ч. ",G12-ROUNDDOWN(G12/60,0)*60," мин")</f>
        <v>1 ч. 30 мин</v>
      </c>
      <c r="I12" s="62"/>
      <c r="J12" s="7"/>
    </row>
    <row r="13" spans="1:10" ht="24" customHeight="1" thickTop="1" thickBot="1" x14ac:dyDescent="0.3">
      <c r="A13" s="6"/>
      <c r="B13" s="19" t="s">
        <v>24</v>
      </c>
      <c r="C13" s="20" t="s">
        <v>25</v>
      </c>
      <c r="D13" s="21"/>
      <c r="E13" s="21"/>
      <c r="F13" s="21"/>
      <c r="G13" s="21"/>
      <c r="H13" s="21"/>
      <c r="I13" s="22"/>
      <c r="J13" s="7"/>
    </row>
    <row r="14" spans="1:10" ht="210.75" thickTop="1" x14ac:dyDescent="0.25">
      <c r="A14" s="6"/>
      <c r="B14" s="26">
        <f>B10+1</f>
        <v>5</v>
      </c>
      <c r="C14" s="2" t="s">
        <v>26</v>
      </c>
      <c r="D14" s="1" t="s">
        <v>27</v>
      </c>
      <c r="E14" s="1" t="s">
        <v>28</v>
      </c>
      <c r="F14" s="74" t="s">
        <v>77</v>
      </c>
      <c r="G14" s="75">
        <v>20</v>
      </c>
      <c r="H14" s="76">
        <f>I11</f>
        <v>0.56249999999999978</v>
      </c>
      <c r="I14" s="77">
        <f t="shared" ref="I14:I18" si="2">H14+G14/24/60</f>
        <v>0.57638888888888862</v>
      </c>
      <c r="J14" s="7"/>
    </row>
    <row r="15" spans="1:10" ht="30" x14ac:dyDescent="0.25">
      <c r="A15" s="6"/>
      <c r="B15" s="26">
        <f>B14+1</f>
        <v>6</v>
      </c>
      <c r="C15" s="27" t="s">
        <v>29</v>
      </c>
      <c r="D15" s="1" t="s">
        <v>30</v>
      </c>
      <c r="E15" s="28" t="s">
        <v>31</v>
      </c>
      <c r="F15" s="27" t="s">
        <v>78</v>
      </c>
      <c r="G15" s="29">
        <v>20</v>
      </c>
      <c r="H15" s="68">
        <f>I14</f>
        <v>0.57638888888888862</v>
      </c>
      <c r="I15" s="60">
        <f t="shared" si="2"/>
        <v>0.59027777777777746</v>
      </c>
      <c r="J15" s="7"/>
    </row>
    <row r="16" spans="1:10" ht="60" x14ac:dyDescent="0.25">
      <c r="A16" s="6"/>
      <c r="B16" s="26">
        <f t="shared" ref="B16:B17" si="3">B15+1</f>
        <v>7</v>
      </c>
      <c r="C16" s="27" t="s">
        <v>32</v>
      </c>
      <c r="D16" s="1" t="s">
        <v>33</v>
      </c>
      <c r="E16" s="28" t="s">
        <v>34</v>
      </c>
      <c r="F16" s="27" t="s">
        <v>81</v>
      </c>
      <c r="G16" s="29">
        <v>20</v>
      </c>
      <c r="H16" s="68">
        <f>I15</f>
        <v>0.59027777777777746</v>
      </c>
      <c r="I16" s="60">
        <f t="shared" si="2"/>
        <v>0.6041666666666663</v>
      </c>
      <c r="J16" s="7"/>
    </row>
    <row r="17" spans="1:10" ht="60" x14ac:dyDescent="0.25">
      <c r="A17" s="6"/>
      <c r="B17" s="26">
        <f t="shared" si="3"/>
        <v>8</v>
      </c>
      <c r="C17" s="2" t="s">
        <v>35</v>
      </c>
      <c r="D17" s="1" t="s">
        <v>36</v>
      </c>
      <c r="E17" s="1" t="s">
        <v>80</v>
      </c>
      <c r="F17" s="2" t="s">
        <v>79</v>
      </c>
      <c r="G17" s="29">
        <v>20</v>
      </c>
      <c r="H17" s="68">
        <f>I16</f>
        <v>0.6041666666666663</v>
      </c>
      <c r="I17" s="60">
        <f t="shared" si="2"/>
        <v>0.61805555555555514</v>
      </c>
      <c r="J17" s="7"/>
    </row>
    <row r="18" spans="1:10" ht="27" customHeight="1" thickBot="1" x14ac:dyDescent="0.3">
      <c r="A18" s="8"/>
      <c r="B18" s="32"/>
      <c r="C18" s="33" t="s">
        <v>22</v>
      </c>
      <c r="D18" s="34"/>
      <c r="E18" s="34"/>
      <c r="F18" s="35"/>
      <c r="G18" s="36">
        <v>15</v>
      </c>
      <c r="H18" s="44">
        <f>I17</f>
        <v>0.61805555555555514</v>
      </c>
      <c r="I18" s="63">
        <f t="shared" si="2"/>
        <v>0.62847222222222177</v>
      </c>
      <c r="J18" s="9"/>
    </row>
    <row r="19" spans="1:10" ht="32.25" customHeight="1" thickBot="1" x14ac:dyDescent="0.3">
      <c r="A19" s="6"/>
      <c r="B19" s="39" t="s">
        <v>23</v>
      </c>
      <c r="C19" s="40"/>
      <c r="D19" s="40"/>
      <c r="E19" s="40"/>
      <c r="F19" s="41"/>
      <c r="G19" s="42">
        <f>SUM(G14:G18)</f>
        <v>95</v>
      </c>
      <c r="H19" s="43" t="str">
        <f>CONCATENATE(ROUNDDOWN(G19/60,0)," ч. ",G19-ROUNDDOWN(G19/60,0)*60," мин")</f>
        <v>1 ч. 35 мин</v>
      </c>
      <c r="I19" s="62"/>
      <c r="J19" s="7"/>
    </row>
    <row r="20" spans="1:10" ht="21" customHeight="1" thickTop="1" thickBot="1" x14ac:dyDescent="0.3">
      <c r="A20" s="6"/>
      <c r="B20" s="19" t="s">
        <v>37</v>
      </c>
      <c r="C20" s="20" t="s">
        <v>38</v>
      </c>
      <c r="D20" s="21"/>
      <c r="E20" s="21"/>
      <c r="F20" s="21"/>
      <c r="G20" s="21"/>
      <c r="H20" s="21"/>
      <c r="I20" s="22"/>
      <c r="J20" s="7"/>
    </row>
    <row r="21" spans="1:10" ht="45.75" thickTop="1" x14ac:dyDescent="0.25">
      <c r="A21" s="6"/>
      <c r="B21" s="26">
        <f>B17+1</f>
        <v>9</v>
      </c>
      <c r="C21" s="27" t="s">
        <v>39</v>
      </c>
      <c r="D21" s="1" t="s">
        <v>40</v>
      </c>
      <c r="E21" s="28" t="s">
        <v>41</v>
      </c>
      <c r="F21" s="27" t="s">
        <v>42</v>
      </c>
      <c r="G21" s="29">
        <v>20</v>
      </c>
      <c r="H21" s="67">
        <f>I18</f>
        <v>0.62847222222222177</v>
      </c>
      <c r="I21" s="60">
        <f>H21+G22/24/60</f>
        <v>0.64236111111111061</v>
      </c>
      <c r="J21" s="7"/>
    </row>
    <row r="22" spans="1:10" ht="135" x14ac:dyDescent="0.25">
      <c r="A22" s="6"/>
      <c r="B22" s="26">
        <f>B21+1</f>
        <v>10</v>
      </c>
      <c r="C22" s="2" t="s">
        <v>43</v>
      </c>
      <c r="D22" s="1" t="s">
        <v>44</v>
      </c>
      <c r="E22" s="1" t="s">
        <v>45</v>
      </c>
      <c r="F22" s="2" t="s">
        <v>82</v>
      </c>
      <c r="G22" s="29">
        <v>20</v>
      </c>
      <c r="H22" s="67">
        <f>I21</f>
        <v>0.64236111111111061</v>
      </c>
      <c r="I22" s="60">
        <f>H22+G23/24/60</f>
        <v>0.65624999999999944</v>
      </c>
      <c r="J22" s="7"/>
    </row>
    <row r="23" spans="1:10" ht="75" x14ac:dyDescent="0.25">
      <c r="A23" s="6"/>
      <c r="B23" s="26">
        <f t="shared" ref="B23:B24" si="4">B22+1</f>
        <v>11</v>
      </c>
      <c r="C23" s="27" t="s">
        <v>46</v>
      </c>
      <c r="D23" s="28" t="s">
        <v>47</v>
      </c>
      <c r="E23" s="1" t="s">
        <v>48</v>
      </c>
      <c r="F23" s="2" t="s">
        <v>83</v>
      </c>
      <c r="G23" s="29">
        <v>20</v>
      </c>
      <c r="H23" s="67">
        <f>I22</f>
        <v>0.65624999999999944</v>
      </c>
      <c r="I23" s="60">
        <f>H23+G24/24/60</f>
        <v>0.67013888888888828</v>
      </c>
      <c r="J23" s="7"/>
    </row>
    <row r="24" spans="1:10" ht="60" x14ac:dyDescent="0.25">
      <c r="A24" s="6"/>
      <c r="B24" s="26">
        <f t="shared" si="4"/>
        <v>12</v>
      </c>
      <c r="C24" s="2" t="s">
        <v>49</v>
      </c>
      <c r="D24" s="1" t="s">
        <v>50</v>
      </c>
      <c r="E24" s="3" t="s">
        <v>51</v>
      </c>
      <c r="F24" s="45" t="s">
        <v>84</v>
      </c>
      <c r="G24" s="29">
        <v>20</v>
      </c>
      <c r="H24" s="67">
        <f>I23</f>
        <v>0.67013888888888828</v>
      </c>
      <c r="I24" s="60">
        <f>H24+G21/24/60</f>
        <v>0.68402777777777712</v>
      </c>
      <c r="J24" s="7"/>
    </row>
    <row r="25" spans="1:10" ht="28.5" customHeight="1" thickBot="1" x14ac:dyDescent="0.3">
      <c r="A25" s="8"/>
      <c r="B25" s="32"/>
      <c r="C25" s="33" t="s">
        <v>22</v>
      </c>
      <c r="D25" s="34"/>
      <c r="E25" s="34"/>
      <c r="F25" s="35"/>
      <c r="G25" s="36">
        <v>15</v>
      </c>
      <c r="H25" s="69">
        <f>I24</f>
        <v>0.68402777777777712</v>
      </c>
      <c r="I25" s="63">
        <f t="shared" ref="I25" si="5">H25+G25/24/60</f>
        <v>0.69444444444444375</v>
      </c>
      <c r="J25" s="9"/>
    </row>
    <row r="26" spans="1:10" ht="27" customHeight="1" thickBot="1" x14ac:dyDescent="0.3">
      <c r="A26" s="6"/>
      <c r="B26" s="39" t="s">
        <v>23</v>
      </c>
      <c r="C26" s="40"/>
      <c r="D26" s="40"/>
      <c r="E26" s="40"/>
      <c r="F26" s="41"/>
      <c r="G26" s="42">
        <f>SUM(G22:G25)</f>
        <v>75</v>
      </c>
      <c r="H26" s="43" t="str">
        <f>CONCATENATE(ROUNDDOWN(G26/60,0)," ч. ",G26-ROUNDDOWN(G26/60,0)*60," мин")</f>
        <v>1 ч. 15 мин</v>
      </c>
      <c r="I26" s="62"/>
      <c r="J26" s="7"/>
    </row>
    <row r="27" spans="1:10" ht="27.75" customHeight="1" thickTop="1" thickBot="1" x14ac:dyDescent="0.3">
      <c r="A27" s="6"/>
      <c r="B27" s="19" t="s">
        <v>52</v>
      </c>
      <c r="C27" s="20" t="s">
        <v>53</v>
      </c>
      <c r="D27" s="21"/>
      <c r="E27" s="21"/>
      <c r="F27" s="21"/>
      <c r="G27" s="21"/>
      <c r="H27" s="21"/>
      <c r="I27" s="22"/>
      <c r="J27" s="7"/>
    </row>
    <row r="28" spans="1:10" ht="75.75" thickTop="1" x14ac:dyDescent="0.25">
      <c r="A28" s="6"/>
      <c r="B28" s="26">
        <f>B24+1</f>
        <v>13</v>
      </c>
      <c r="C28" s="2" t="s">
        <v>54</v>
      </c>
      <c r="D28" s="1" t="s">
        <v>55</v>
      </c>
      <c r="E28" s="1" t="s">
        <v>56</v>
      </c>
      <c r="F28" s="27" t="s">
        <v>85</v>
      </c>
      <c r="G28" s="29">
        <v>20</v>
      </c>
      <c r="H28" s="67">
        <f>I25</f>
        <v>0.69444444444444375</v>
      </c>
      <c r="I28" s="60">
        <f t="shared" ref="I28:I35" si="6">H28+G28/24/60</f>
        <v>0.70833333333333259</v>
      </c>
      <c r="J28" s="7"/>
    </row>
    <row r="29" spans="1:10" ht="90" x14ac:dyDescent="0.25">
      <c r="A29" s="6"/>
      <c r="B29" s="26">
        <f>B28+1</f>
        <v>14</v>
      </c>
      <c r="C29" s="73" t="s">
        <v>57</v>
      </c>
      <c r="D29" s="46" t="s">
        <v>58</v>
      </c>
      <c r="E29" s="46" t="s">
        <v>59</v>
      </c>
      <c r="F29" s="2" t="s">
        <v>86</v>
      </c>
      <c r="G29" s="29">
        <v>20</v>
      </c>
      <c r="H29" s="67">
        <f>I28</f>
        <v>0.70833333333333259</v>
      </c>
      <c r="I29" s="60">
        <f t="shared" si="6"/>
        <v>0.72222222222222143</v>
      </c>
      <c r="J29" s="7"/>
    </row>
    <row r="30" spans="1:10" ht="45" x14ac:dyDescent="0.25">
      <c r="A30" s="6"/>
      <c r="B30" s="30">
        <f t="shared" ref="B30:B33" si="7">B29+1</f>
        <v>15</v>
      </c>
      <c r="C30" s="2" t="s">
        <v>60</v>
      </c>
      <c r="D30" s="1" t="s">
        <v>61</v>
      </c>
      <c r="E30" s="1" t="s">
        <v>62</v>
      </c>
      <c r="F30" s="2" t="s">
        <v>87</v>
      </c>
      <c r="G30" s="29">
        <v>20</v>
      </c>
      <c r="H30" s="72">
        <f t="shared" ref="H30:H31" si="8">I29</f>
        <v>0.72222222222222143</v>
      </c>
      <c r="I30" s="60">
        <f t="shared" si="6"/>
        <v>0.73611111111111027</v>
      </c>
      <c r="J30" s="7"/>
    </row>
    <row r="31" spans="1:10" ht="135" x14ac:dyDescent="0.25">
      <c r="A31" s="6"/>
      <c r="B31" s="30">
        <f t="shared" si="7"/>
        <v>16</v>
      </c>
      <c r="C31" s="2" t="s">
        <v>63</v>
      </c>
      <c r="D31" s="1" t="s">
        <v>64</v>
      </c>
      <c r="E31" s="1" t="s">
        <v>12</v>
      </c>
      <c r="F31" s="27" t="s">
        <v>65</v>
      </c>
      <c r="G31" s="29">
        <v>20</v>
      </c>
      <c r="H31" s="67">
        <f t="shared" si="8"/>
        <v>0.73611111111111027</v>
      </c>
      <c r="I31" s="60">
        <f t="shared" si="6"/>
        <v>0.74999999999999911</v>
      </c>
      <c r="J31" s="7"/>
    </row>
    <row r="32" spans="1:10" ht="45" x14ac:dyDescent="0.25">
      <c r="A32" s="6"/>
      <c r="B32" s="26">
        <f t="shared" si="7"/>
        <v>17</v>
      </c>
      <c r="C32" s="2" t="s">
        <v>66</v>
      </c>
      <c r="D32" s="1" t="s">
        <v>67</v>
      </c>
      <c r="E32" s="1" t="s">
        <v>68</v>
      </c>
      <c r="F32" s="2" t="s">
        <v>88</v>
      </c>
      <c r="G32" s="29">
        <v>20</v>
      </c>
      <c r="H32" s="67">
        <f>I31</f>
        <v>0.74999999999999911</v>
      </c>
      <c r="I32" s="60">
        <f>H32+G32/24/60</f>
        <v>0.76388888888888795</v>
      </c>
      <c r="J32" s="7"/>
    </row>
    <row r="33" spans="1:10" ht="60" x14ac:dyDescent="0.25">
      <c r="A33" s="6"/>
      <c r="B33" s="26">
        <f t="shared" si="7"/>
        <v>18</v>
      </c>
      <c r="C33" s="4" t="s">
        <v>69</v>
      </c>
      <c r="D33" s="5" t="s">
        <v>70</v>
      </c>
      <c r="E33" s="5" t="s">
        <v>71</v>
      </c>
      <c r="F33" s="4" t="s">
        <v>89</v>
      </c>
      <c r="G33" s="29">
        <v>20</v>
      </c>
      <c r="H33" s="68">
        <f>I32</f>
        <v>0.76388888888888795</v>
      </c>
      <c r="I33" s="60">
        <f>H33+G33/24/60</f>
        <v>0.77777777777777679</v>
      </c>
      <c r="J33" s="6"/>
    </row>
    <row r="34" spans="1:10" ht="38.25" customHeight="1" thickBot="1" x14ac:dyDescent="0.3">
      <c r="A34" s="8"/>
      <c r="B34" s="32"/>
      <c r="C34" s="33" t="s">
        <v>22</v>
      </c>
      <c r="D34" s="34"/>
      <c r="E34" s="34"/>
      <c r="F34" s="35"/>
      <c r="G34" s="47">
        <v>15</v>
      </c>
      <c r="H34" s="69">
        <f>I33</f>
        <v>0.77777777777777679</v>
      </c>
      <c r="I34" s="63">
        <f t="shared" si="6"/>
        <v>0.78819444444444342</v>
      </c>
      <c r="J34" s="9"/>
    </row>
    <row r="35" spans="1:10" ht="45.75" thickBot="1" x14ac:dyDescent="0.3">
      <c r="A35" s="13"/>
      <c r="B35" s="23">
        <f>B33+1</f>
        <v>19</v>
      </c>
      <c r="C35" s="48" t="s">
        <v>72</v>
      </c>
      <c r="D35" s="48" t="s">
        <v>11</v>
      </c>
      <c r="E35" s="48" t="s">
        <v>12</v>
      </c>
      <c r="F35" s="49"/>
      <c r="G35" s="50">
        <v>5</v>
      </c>
      <c r="H35" s="66">
        <f>I34</f>
        <v>0.78819444444444342</v>
      </c>
      <c r="I35" s="59">
        <f t="shared" si="6"/>
        <v>0.79166666666666563</v>
      </c>
      <c r="J35" s="18"/>
    </row>
    <row r="36" spans="1:10" ht="27" customHeight="1" thickBot="1" x14ac:dyDescent="0.3">
      <c r="A36" s="6"/>
      <c r="B36" s="39" t="s">
        <v>23</v>
      </c>
      <c r="C36" s="40"/>
      <c r="D36" s="40"/>
      <c r="E36" s="40"/>
      <c r="F36" s="41"/>
      <c r="G36" s="42">
        <f>SUM(G28:G35)</f>
        <v>140</v>
      </c>
      <c r="H36" s="43" t="str">
        <f>CONCATENATE(ROUNDDOWN(G36/60,0)," ч. ",G36-ROUNDDOWN(G36/60,0)*60," мин")</f>
        <v>2 ч. 20 мин</v>
      </c>
      <c r="I36" s="64"/>
      <c r="J36" s="7"/>
    </row>
    <row r="37" spans="1:10" ht="16.5" thickTop="1" thickBot="1" x14ac:dyDescent="0.3">
      <c r="A37" s="6"/>
      <c r="B37" s="51"/>
      <c r="C37" s="52"/>
      <c r="D37" s="52"/>
      <c r="E37" s="52"/>
      <c r="F37" s="52"/>
      <c r="G37" s="52"/>
      <c r="H37" s="52"/>
      <c r="I37" s="53"/>
      <c r="J37" s="7"/>
    </row>
    <row r="38" spans="1:10" ht="25.5" customHeight="1" thickBot="1" x14ac:dyDescent="0.3">
      <c r="A38" s="6"/>
      <c r="B38" s="54" t="s">
        <v>73</v>
      </c>
      <c r="C38" s="55"/>
      <c r="D38" s="55"/>
      <c r="E38" s="55"/>
      <c r="F38" s="56"/>
      <c r="G38" s="57">
        <f>G12+G19+G26+G36</f>
        <v>400</v>
      </c>
      <c r="H38" s="58" t="str">
        <f>CONCATENATE(ROUNDDOWN(G38/60,0)," ч. ",G38-ROUNDDOWN(G38/60,0)*60," мин")</f>
        <v>6 ч. 40 мин</v>
      </c>
      <c r="I38" s="65"/>
      <c r="J38" s="7"/>
    </row>
    <row r="39" spans="1:10" x14ac:dyDescent="0.25">
      <c r="A39" s="6"/>
      <c r="B39" s="6"/>
      <c r="C39" s="6"/>
      <c r="D39" s="6"/>
      <c r="E39" s="6"/>
      <c r="F39" s="6"/>
      <c r="G39" s="6"/>
      <c r="H39" s="6"/>
      <c r="I39" s="6"/>
      <c r="J39" s="7"/>
    </row>
  </sheetData>
  <mergeCells count="15">
    <mergeCell ref="B36:F36"/>
    <mergeCell ref="B37:I37"/>
    <mergeCell ref="B38:F38"/>
    <mergeCell ref="B19:F19"/>
    <mergeCell ref="C20:I20"/>
    <mergeCell ref="C25:F25"/>
    <mergeCell ref="B26:F26"/>
    <mergeCell ref="C27:I27"/>
    <mergeCell ref="C34:F34"/>
    <mergeCell ref="B4:I4"/>
    <mergeCell ref="C6:I6"/>
    <mergeCell ref="C11:F11"/>
    <mergeCell ref="B12:F12"/>
    <mergeCell ref="C13:I13"/>
    <mergeCell ref="C18:F18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2020-11-05T15:10:01Z</dcterms:modified>
</cp:coreProperties>
</file>